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745" activeTab="0"/>
  </bookViews>
  <sheets>
    <sheet name="销售电价表" sheetId="1" r:id="rId1"/>
  </sheets>
  <definedNames/>
  <calcPr fullCalcOnLoad="1"/>
</workbook>
</file>

<file path=xl/sharedStrings.xml><?xml version="1.0" encoding="utf-8"?>
<sst xmlns="http://schemas.openxmlformats.org/spreadsheetml/2006/main" count="55" uniqueCount="35">
  <si>
    <t>用　电　分　类</t>
  </si>
  <si>
    <t>电压等级</t>
  </si>
  <si>
    <t>电度电价（元/千瓦时）</t>
  </si>
  <si>
    <t>基本电价</t>
  </si>
  <si>
    <t>平段</t>
  </si>
  <si>
    <t>尖峰</t>
  </si>
  <si>
    <t>高峰</t>
  </si>
  <si>
    <t>低谷</t>
  </si>
  <si>
    <t>双蓄</t>
  </si>
  <si>
    <t>最大需量(元/千瓦﹒月)</t>
  </si>
  <si>
    <t>变压器容量(元/千伏安﹒月)</t>
  </si>
  <si>
    <t>一、居民生活用电</t>
  </si>
  <si>
    <t>一户一表</t>
  </si>
  <si>
    <t>不满1千伏</t>
  </si>
  <si>
    <t>第一档</t>
  </si>
  <si>
    <t>第二档</t>
  </si>
  <si>
    <t>第三档</t>
  </si>
  <si>
    <t>　</t>
  </si>
  <si>
    <t>1千伏及以上</t>
  </si>
  <si>
    <t>合表</t>
  </si>
  <si>
    <t>居民用户</t>
  </si>
  <si>
    <t>非居民用户</t>
  </si>
  <si>
    <t>二、农业生产用电</t>
  </si>
  <si>
    <t>不满1千伏</t>
  </si>
  <si>
    <t>1－10千伏</t>
  </si>
  <si>
    <t>35千伏及以上</t>
  </si>
  <si>
    <t>三、工商业及其他用电</t>
  </si>
  <si>
    <t>35千伏-11O千伏</t>
  </si>
  <si>
    <t>110千伏-220千伏</t>
  </si>
  <si>
    <t>22O千伏及以上</t>
  </si>
  <si>
    <t>大工业用电（两部制）</t>
  </si>
  <si>
    <t>一般工商业及其他用电（单一制）</t>
  </si>
  <si>
    <t>天津市电网销售电价表</t>
  </si>
  <si>
    <r>
      <t>注：</t>
    </r>
    <r>
      <rPr>
        <sz val="10"/>
        <rFont val="仿宋_GB2312"/>
        <family val="3"/>
      </rPr>
      <t xml:space="preserve">1.上表所列价格，均含国家重大水利工程建设基金每千瓦时0.196875分；除农业生产用电外，均含大中型水库移民后期扶持资金0.62分；除农业生产用电外，均含可再生能源电价附加，其中：居民生活用电0.1分，其他用电1.9分。
    2.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rPr>
      <t xml:space="preserve">    </t>
    </r>
    <r>
      <rPr>
        <sz val="10"/>
        <rFont val="仿宋_GB2312"/>
        <family val="3"/>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电气化铁路、广播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5.居民一户一表实行阶梯电价，第一档每户每月0-220度，第二档221-400度，第三档400度以上，按年周期执行，不足一年按实际用电月数折算。居民煤改电采暖用电执行本市煤改电采暖峰谷分时电价政策。
   </t>
    </r>
  </si>
  <si>
    <t>附表2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</si>
</sst>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_ "/>
    <numFmt numFmtId="178" formatCode="0_ "/>
  </numFmts>
  <fonts count="43">
    <font>
      <sz val="11"/>
      <color theme="1"/>
      <name val="Calibri"/>
      <family val="0"/>
    </font>
    <font>
      <sz val="11"/>
      <color indexed="8"/>
      <name val="宋体"/>
      <family val="0"/>
    </font>
    <font>
      <sz val="12"/>
      <name val="宋体"/>
      <family val="0"/>
    </font>
    <font>
      <sz val="9"/>
      <name val="宋体"/>
      <family val="0"/>
    </font>
    <font>
      <sz val="10"/>
      <name val="仿宋_GB2312"/>
      <family val="3"/>
    </font>
    <font>
      <sz val="9"/>
      <name val="仿宋_GB2312"/>
      <family val="3"/>
    </font>
    <font>
      <b/>
      <sz val="10"/>
      <name val="仿宋_GB2312"/>
      <family val="3"/>
    </font>
    <font>
      <sz val="10"/>
      <color indexed="10"/>
      <name val="仿宋_GB2312"/>
      <family val="3"/>
    </font>
    <font>
      <sz val="10"/>
      <name val="Arial"/>
      <family val="2"/>
    </font>
    <font>
      <sz val="16"/>
      <name val="黑体"/>
      <family val="3"/>
    </font>
    <font>
      <sz val="22"/>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8"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vertical="center"/>
      <protection/>
    </xf>
    <xf numFmtId="0" fontId="2" fillId="0" borderId="0">
      <alignment vertical="center"/>
      <protection/>
    </xf>
    <xf numFmtId="0" fontId="3"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5">
    <xf numFmtId="0" fontId="0" fillId="0" borderId="0" xfId="0" applyFont="1" applyAlignment="1">
      <alignment vertical="center"/>
    </xf>
    <xf numFmtId="0" fontId="2" fillId="0" borderId="0" xfId="41">
      <alignment vertical="center"/>
      <protection/>
    </xf>
    <xf numFmtId="0" fontId="4" fillId="33" borderId="10" xfId="43" applyFont="1" applyFill="1" applyBorder="1" applyAlignment="1">
      <alignment horizontal="center" vertical="center" wrapText="1"/>
      <protection/>
    </xf>
    <xf numFmtId="0" fontId="5" fillId="33" borderId="10" xfId="43" applyFont="1" applyFill="1" applyBorder="1" applyAlignment="1">
      <alignment horizontal="left" vertical="center" wrapText="1"/>
      <protection/>
    </xf>
    <xf numFmtId="176" fontId="4" fillId="33" borderId="10" xfId="41" applyNumberFormat="1" applyFont="1" applyFill="1" applyBorder="1" applyAlignment="1">
      <alignment vertical="center"/>
      <protection/>
    </xf>
    <xf numFmtId="0" fontId="4" fillId="33" borderId="10" xfId="43" applyFont="1" applyFill="1" applyBorder="1" applyAlignment="1">
      <alignment vertical="center" wrapText="1"/>
      <protection/>
    </xf>
    <xf numFmtId="177" fontId="4" fillId="33" borderId="10" xfId="41" applyNumberFormat="1" applyFont="1" applyFill="1" applyBorder="1" applyAlignment="1">
      <alignment horizontal="center" vertical="center"/>
      <protection/>
    </xf>
    <xf numFmtId="178" fontId="4" fillId="33" borderId="10" xfId="41" applyNumberFormat="1" applyFont="1" applyFill="1" applyBorder="1" applyAlignment="1">
      <alignment horizontal="center" vertical="center"/>
      <protection/>
    </xf>
    <xf numFmtId="176" fontId="2" fillId="0" borderId="0" xfId="41" applyNumberFormat="1">
      <alignment vertical="center"/>
      <protection/>
    </xf>
    <xf numFmtId="0" fontId="2" fillId="0" borderId="0" xfId="41" applyAlignment="1">
      <alignment horizontal="center" vertical="center"/>
      <protection/>
    </xf>
    <xf numFmtId="0" fontId="4" fillId="33" borderId="11" xfId="43" applyFont="1" applyFill="1" applyBorder="1" applyAlignment="1">
      <alignment horizontal="left" vertical="center" wrapText="1"/>
      <protection/>
    </xf>
    <xf numFmtId="0" fontId="9" fillId="33" borderId="0" xfId="41" applyFont="1" applyFill="1" applyAlignment="1">
      <alignment horizontal="left" vertical="center"/>
      <protection/>
    </xf>
    <xf numFmtId="0" fontId="9" fillId="33" borderId="0" xfId="41" applyFont="1" applyFill="1" applyAlignment="1">
      <alignment horizontal="center" vertical="center"/>
      <protection/>
    </xf>
    <xf numFmtId="0" fontId="10" fillId="33" borderId="0" xfId="43" applyFont="1" applyFill="1" applyBorder="1" applyAlignment="1">
      <alignment horizontal="center" vertical="center"/>
      <protection/>
    </xf>
    <xf numFmtId="0" fontId="4" fillId="33" borderId="10" xfId="43" applyFont="1" applyFill="1" applyBorder="1" applyAlignment="1">
      <alignment horizontal="center" vertical="center" wrapText="1"/>
      <protection/>
    </xf>
    <xf numFmtId="0" fontId="4" fillId="33" borderId="10" xfId="42" applyFont="1" applyFill="1" applyBorder="1" applyAlignment="1">
      <alignment horizontal="center" vertical="center" wrapText="1"/>
      <protection/>
    </xf>
    <xf numFmtId="0" fontId="4" fillId="33" borderId="10" xfId="43" applyFont="1" applyFill="1" applyBorder="1" applyAlignment="1">
      <alignment horizontal="left" vertical="center" wrapText="1"/>
      <protection/>
    </xf>
    <xf numFmtId="0" fontId="5" fillId="33" borderId="10" xfId="43" applyFont="1" applyFill="1" applyBorder="1" applyAlignment="1">
      <alignment horizontal="center" vertical="center" wrapText="1"/>
      <protection/>
    </xf>
    <xf numFmtId="0" fontId="4" fillId="33" borderId="11" xfId="43" applyFont="1" applyFill="1" applyBorder="1" applyAlignment="1">
      <alignment horizontal="center" vertical="center" wrapText="1"/>
      <protection/>
    </xf>
    <xf numFmtId="0" fontId="4" fillId="33" borderId="12" xfId="43" applyFont="1" applyFill="1" applyBorder="1" applyAlignment="1">
      <alignment horizontal="center" vertical="center" wrapText="1"/>
      <protection/>
    </xf>
    <xf numFmtId="0" fontId="4" fillId="33" borderId="13" xfId="43" applyFont="1" applyFill="1" applyBorder="1" applyAlignment="1">
      <alignment horizontal="center" vertical="center" wrapText="1"/>
      <protection/>
    </xf>
    <xf numFmtId="0" fontId="4" fillId="33" borderId="14" xfId="43" applyFont="1" applyFill="1" applyBorder="1" applyAlignment="1">
      <alignment horizontal="center" vertical="center" wrapText="1"/>
      <protection/>
    </xf>
    <xf numFmtId="0" fontId="6" fillId="33" borderId="0" xfId="42" applyFont="1" applyFill="1" applyBorder="1" applyAlignment="1">
      <alignment horizontal="left" vertical="center" wrapText="1"/>
      <protection/>
    </xf>
    <xf numFmtId="0" fontId="6" fillId="33" borderId="0" xfId="42" applyFont="1" applyFill="1" applyBorder="1" applyAlignment="1">
      <alignment horizontal="center" vertical="center" wrapText="1"/>
      <protection/>
    </xf>
    <xf numFmtId="0" fontId="4" fillId="33" borderId="15" xfId="43"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襞" xfId="34"/>
    <cellStyle name="标题" xfId="35"/>
    <cellStyle name="标题 1" xfId="36"/>
    <cellStyle name="标题 2" xfId="37"/>
    <cellStyle name="标题 3" xfId="38"/>
    <cellStyle name="标题 4" xfId="39"/>
    <cellStyle name="差" xfId="40"/>
    <cellStyle name="常规 5" xfId="41"/>
    <cellStyle name="常规_Sheet8" xfId="42"/>
    <cellStyle name="常规_冀南电价表"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zoomScalePageLayoutView="0" workbookViewId="0" topLeftCell="A1">
      <selection activeCell="E8" sqref="E8"/>
    </sheetView>
  </sheetViews>
  <sheetFormatPr defaultColWidth="7.140625" defaultRowHeight="15"/>
  <cols>
    <col min="1" max="1" width="5.28125" style="1" customWidth="1"/>
    <col min="2" max="2" width="7.421875" style="1" customWidth="1"/>
    <col min="3" max="3" width="7.57421875" style="1" customWidth="1"/>
    <col min="4" max="4" width="11.421875" style="1" customWidth="1"/>
    <col min="5" max="5" width="9.421875" style="9" customWidth="1"/>
    <col min="6" max="8" width="8.421875" style="9" bestFit="1" customWidth="1"/>
    <col min="9" max="9" width="10.140625" style="9" customWidth="1"/>
    <col min="10" max="10" width="8.140625" style="9" customWidth="1"/>
    <col min="11" max="11" width="9.00390625" style="9" customWidth="1"/>
    <col min="12" max="251" width="9.00390625" style="1" customWidth="1"/>
    <col min="252" max="252" width="5.28125" style="1" customWidth="1"/>
    <col min="253" max="253" width="6.421875" style="1" customWidth="1"/>
    <col min="254" max="254" width="7.57421875" style="1" customWidth="1"/>
    <col min="255" max="255" width="11.421875" style="1" customWidth="1"/>
    <col min="256" max="16384" width="7.140625" style="1" customWidth="1"/>
  </cols>
  <sheetData>
    <row r="1" spans="1:11" ht="17.25" customHeight="1">
      <c r="A1" s="11" t="s">
        <v>34</v>
      </c>
      <c r="B1" s="11"/>
      <c r="C1" s="11"/>
      <c r="D1" s="11"/>
      <c r="E1" s="12"/>
      <c r="F1" s="12"/>
      <c r="G1" s="12"/>
      <c r="H1" s="12"/>
      <c r="I1" s="12"/>
      <c r="J1" s="12"/>
      <c r="K1" s="12"/>
    </row>
    <row r="2" spans="1:11" ht="25.5" customHeight="1">
      <c r="A2" s="13" t="s">
        <v>32</v>
      </c>
      <c r="B2" s="13"/>
      <c r="C2" s="13"/>
      <c r="D2" s="13"/>
      <c r="E2" s="13"/>
      <c r="F2" s="13"/>
      <c r="G2" s="13"/>
      <c r="H2" s="13"/>
      <c r="I2" s="13"/>
      <c r="J2" s="13"/>
      <c r="K2" s="13"/>
    </row>
    <row r="3" spans="1:11" ht="18" customHeight="1">
      <c r="A3" s="14" t="s">
        <v>0</v>
      </c>
      <c r="B3" s="14"/>
      <c r="C3" s="14" t="s">
        <v>1</v>
      </c>
      <c r="D3" s="14"/>
      <c r="E3" s="14" t="s">
        <v>2</v>
      </c>
      <c r="F3" s="15"/>
      <c r="G3" s="15"/>
      <c r="H3" s="15"/>
      <c r="I3" s="15"/>
      <c r="J3" s="14" t="s">
        <v>3</v>
      </c>
      <c r="K3" s="15"/>
    </row>
    <row r="4" spans="1:11" ht="41.25" customHeight="1">
      <c r="A4" s="14"/>
      <c r="B4" s="14"/>
      <c r="C4" s="14"/>
      <c r="D4" s="14"/>
      <c r="E4" s="2" t="s">
        <v>4</v>
      </c>
      <c r="F4" s="2" t="s">
        <v>5</v>
      </c>
      <c r="G4" s="2" t="s">
        <v>6</v>
      </c>
      <c r="H4" s="2" t="s">
        <v>7</v>
      </c>
      <c r="I4" s="2" t="s">
        <v>8</v>
      </c>
      <c r="J4" s="2" t="s">
        <v>9</v>
      </c>
      <c r="K4" s="2" t="s">
        <v>10</v>
      </c>
    </row>
    <row r="5" spans="1:11" ht="16.5" customHeight="1">
      <c r="A5" s="14" t="s">
        <v>11</v>
      </c>
      <c r="B5" s="14" t="s">
        <v>12</v>
      </c>
      <c r="C5" s="14" t="s">
        <v>13</v>
      </c>
      <c r="D5" s="3" t="s">
        <v>14</v>
      </c>
      <c r="E5" s="4">
        <v>0.49</v>
      </c>
      <c r="F5" s="4"/>
      <c r="G5" s="4"/>
      <c r="H5" s="4"/>
      <c r="I5" s="4"/>
      <c r="J5" s="4"/>
      <c r="K5" s="4"/>
    </row>
    <row r="6" spans="1:11" ht="16.5" customHeight="1">
      <c r="A6" s="14"/>
      <c r="B6" s="14"/>
      <c r="C6" s="14"/>
      <c r="D6" s="3" t="s">
        <v>15</v>
      </c>
      <c r="E6" s="4">
        <v>0.54</v>
      </c>
      <c r="F6" s="4"/>
      <c r="G6" s="4"/>
      <c r="H6" s="4"/>
      <c r="I6" s="4"/>
      <c r="J6" s="4"/>
      <c r="K6" s="4"/>
    </row>
    <row r="7" spans="1:11" ht="16.5" customHeight="1">
      <c r="A7" s="14"/>
      <c r="B7" s="14"/>
      <c r="C7" s="14"/>
      <c r="D7" s="3" t="s">
        <v>16</v>
      </c>
      <c r="E7" s="4">
        <v>0.79</v>
      </c>
      <c r="F7" s="4"/>
      <c r="G7" s="4" t="s">
        <v>17</v>
      </c>
      <c r="H7" s="4" t="s">
        <v>17</v>
      </c>
      <c r="I7" s="4" t="s">
        <v>17</v>
      </c>
      <c r="J7" s="4"/>
      <c r="K7" s="4"/>
    </row>
    <row r="8" spans="1:11" ht="16.5" customHeight="1">
      <c r="A8" s="14"/>
      <c r="B8" s="14"/>
      <c r="C8" s="14" t="s">
        <v>18</v>
      </c>
      <c r="D8" s="3" t="s">
        <v>14</v>
      </c>
      <c r="E8" s="4">
        <v>0.48</v>
      </c>
      <c r="F8" s="4"/>
      <c r="G8" s="4"/>
      <c r="H8" s="4"/>
      <c r="I8" s="4"/>
      <c r="J8" s="4"/>
      <c r="K8" s="4"/>
    </row>
    <row r="9" spans="1:11" ht="16.5" customHeight="1">
      <c r="A9" s="14"/>
      <c r="B9" s="14"/>
      <c r="C9" s="14"/>
      <c r="D9" s="3" t="s">
        <v>15</v>
      </c>
      <c r="E9" s="4">
        <v>0.53</v>
      </c>
      <c r="F9" s="4"/>
      <c r="G9" s="4"/>
      <c r="H9" s="4"/>
      <c r="I9" s="4"/>
      <c r="J9" s="4"/>
      <c r="K9" s="4"/>
    </row>
    <row r="10" spans="1:11" ht="16.5" customHeight="1">
      <c r="A10" s="14"/>
      <c r="B10" s="14"/>
      <c r="C10" s="14"/>
      <c r="D10" s="3" t="s">
        <v>16</v>
      </c>
      <c r="E10" s="4">
        <v>0.78</v>
      </c>
      <c r="F10" s="4"/>
      <c r="G10" s="4"/>
      <c r="H10" s="4"/>
      <c r="I10" s="4"/>
      <c r="J10" s="4"/>
      <c r="K10" s="4"/>
    </row>
    <row r="11" spans="1:11" ht="16.5" customHeight="1">
      <c r="A11" s="14"/>
      <c r="B11" s="14" t="s">
        <v>19</v>
      </c>
      <c r="C11" s="14" t="s">
        <v>13</v>
      </c>
      <c r="D11" s="5" t="s">
        <v>20</v>
      </c>
      <c r="E11" s="4">
        <v>0.51</v>
      </c>
      <c r="F11" s="4"/>
      <c r="G11" s="4"/>
      <c r="H11" s="4"/>
      <c r="I11" s="4"/>
      <c r="J11" s="4"/>
      <c r="K11" s="4"/>
    </row>
    <row r="12" spans="1:11" ht="16.5" customHeight="1">
      <c r="A12" s="14"/>
      <c r="B12" s="14"/>
      <c r="C12" s="14"/>
      <c r="D12" s="5" t="s">
        <v>21</v>
      </c>
      <c r="E12" s="4">
        <v>0.515</v>
      </c>
      <c r="F12" s="4"/>
      <c r="G12" s="4"/>
      <c r="H12" s="4"/>
      <c r="I12" s="4"/>
      <c r="J12" s="4"/>
      <c r="K12" s="4"/>
    </row>
    <row r="13" spans="1:11" ht="16.5" customHeight="1">
      <c r="A13" s="14"/>
      <c r="B13" s="14"/>
      <c r="C13" s="14" t="s">
        <v>18</v>
      </c>
      <c r="D13" s="5" t="s">
        <v>20</v>
      </c>
      <c r="E13" s="4">
        <v>0.5</v>
      </c>
      <c r="F13" s="4"/>
      <c r="G13" s="4"/>
      <c r="H13" s="4"/>
      <c r="I13" s="4"/>
      <c r="J13" s="4"/>
      <c r="K13" s="4"/>
    </row>
    <row r="14" spans="1:11" ht="16.5" customHeight="1">
      <c r="A14" s="14"/>
      <c r="B14" s="14"/>
      <c r="C14" s="14"/>
      <c r="D14" s="5" t="s">
        <v>21</v>
      </c>
      <c r="E14" s="4">
        <v>0.505</v>
      </c>
      <c r="F14" s="4"/>
      <c r="G14" s="4"/>
      <c r="H14" s="4"/>
      <c r="I14" s="4"/>
      <c r="J14" s="4"/>
      <c r="K14" s="4"/>
    </row>
    <row r="15" spans="1:11" ht="16.5" customHeight="1">
      <c r="A15" s="16" t="s">
        <v>22</v>
      </c>
      <c r="B15" s="16"/>
      <c r="C15" s="17" t="s">
        <v>23</v>
      </c>
      <c r="D15" s="17"/>
      <c r="E15" s="4">
        <f>0.586</f>
        <v>0.586</v>
      </c>
      <c r="F15" s="4"/>
      <c r="G15" s="4">
        <f>0.858</f>
        <v>0.858</v>
      </c>
      <c r="H15" s="4">
        <f>0.331</f>
        <v>0.331</v>
      </c>
      <c r="I15" s="4"/>
      <c r="J15" s="4" t="s">
        <v>17</v>
      </c>
      <c r="K15" s="4" t="s">
        <v>17</v>
      </c>
    </row>
    <row r="16" spans="1:11" ht="16.5" customHeight="1">
      <c r="A16" s="16"/>
      <c r="B16" s="16"/>
      <c r="C16" s="17" t="s">
        <v>24</v>
      </c>
      <c r="D16" s="17"/>
      <c r="E16" s="4">
        <f>0.571</f>
        <v>0.571</v>
      </c>
      <c r="F16" s="4"/>
      <c r="G16" s="4">
        <f>0.8355</f>
        <v>0.8355</v>
      </c>
      <c r="H16" s="4">
        <f>0.3235</f>
        <v>0.3235</v>
      </c>
      <c r="I16" s="4"/>
      <c r="J16" s="4" t="s">
        <v>17</v>
      </c>
      <c r="K16" s="4" t="s">
        <v>17</v>
      </c>
    </row>
    <row r="17" spans="1:11" ht="16.5" customHeight="1">
      <c r="A17" s="16"/>
      <c r="B17" s="16"/>
      <c r="C17" s="17" t="s">
        <v>25</v>
      </c>
      <c r="D17" s="17"/>
      <c r="E17" s="4">
        <f>0.556</f>
        <v>0.556</v>
      </c>
      <c r="F17" s="4"/>
      <c r="G17" s="4">
        <f>0.811</f>
        <v>0.811</v>
      </c>
      <c r="H17" s="4">
        <f>0.317</f>
        <v>0.317</v>
      </c>
      <c r="I17" s="4"/>
      <c r="J17" s="4"/>
      <c r="K17" s="4"/>
    </row>
    <row r="18" spans="1:11" ht="16.5" customHeight="1">
      <c r="A18" s="24" t="s">
        <v>26</v>
      </c>
      <c r="B18" s="10"/>
      <c r="C18" s="20" t="s">
        <v>13</v>
      </c>
      <c r="D18" s="21"/>
      <c r="E18" s="4">
        <v>0.6836000000000001</v>
      </c>
      <c r="F18" s="4">
        <f>(G18-0.0062-0.00196875-0.019)*1.1+0.0062+0.00196875+0.019</f>
        <v>1.071983125</v>
      </c>
      <c r="G18" s="4">
        <v>0.977</v>
      </c>
      <c r="H18" s="4">
        <v>0.4042</v>
      </c>
      <c r="I18" s="4">
        <f aca="true" t="shared" si="0" ref="I18:I27">(H18-0.0062-0.00196875-0.019)*0.85+0.0062+0.00196875+0.019</f>
        <v>0.34764531249999997</v>
      </c>
      <c r="J18" s="6">
        <v>25.5</v>
      </c>
      <c r="K18" s="7">
        <v>17</v>
      </c>
    </row>
    <row r="19" spans="1:11" ht="16.5" customHeight="1">
      <c r="A19" s="18"/>
      <c r="B19" s="18" t="s">
        <v>30</v>
      </c>
      <c r="C19" s="17" t="s">
        <v>24</v>
      </c>
      <c r="D19" s="17"/>
      <c r="E19" s="4">
        <v>0.6636000000000001</v>
      </c>
      <c r="F19" s="4">
        <f>(G19-0.0062-0.00196875-0.019)*1.1+0.0062+0.00196875+0.019</f>
        <v>1.0412931250000004</v>
      </c>
      <c r="G19" s="4">
        <v>0.9491000000000002</v>
      </c>
      <c r="H19" s="4">
        <v>0.39409999999999995</v>
      </c>
      <c r="I19" s="4">
        <f t="shared" si="0"/>
        <v>0.33906031249999996</v>
      </c>
      <c r="J19" s="6">
        <v>25.5</v>
      </c>
      <c r="K19" s="7">
        <v>17</v>
      </c>
    </row>
    <row r="20" spans="1:11" ht="16.5" customHeight="1">
      <c r="A20" s="18"/>
      <c r="B20" s="18"/>
      <c r="C20" s="17" t="s">
        <v>27</v>
      </c>
      <c r="D20" s="17"/>
      <c r="E20" s="4">
        <v>0.6436000000000002</v>
      </c>
      <c r="F20" s="4">
        <f>(G20-0.0062-0.00196875-0.019)*1.1+0.0062+0.00196875+0.019</f>
        <v>1.011043125</v>
      </c>
      <c r="G20" s="4">
        <v>0.9216000000000001</v>
      </c>
      <c r="H20" s="4">
        <v>0.37959999999999994</v>
      </c>
      <c r="I20" s="4">
        <f t="shared" si="0"/>
        <v>0.32673531249999993</v>
      </c>
      <c r="J20" s="6">
        <v>25.5</v>
      </c>
      <c r="K20" s="7">
        <v>17</v>
      </c>
    </row>
    <row r="21" spans="1:11" ht="16.5" customHeight="1">
      <c r="A21" s="18"/>
      <c r="B21" s="18"/>
      <c r="C21" s="17" t="s">
        <v>28</v>
      </c>
      <c r="D21" s="17"/>
      <c r="E21" s="4">
        <v>0.6336000000000002</v>
      </c>
      <c r="F21" s="4">
        <f>(G21-0.0062-0.00196875-0.019)*1.1+0.0062+0.00196875+0.019</f>
        <v>1.0000431250000001</v>
      </c>
      <c r="G21" s="4">
        <v>0.9116000000000001</v>
      </c>
      <c r="H21" s="4">
        <v>0.36959999999999993</v>
      </c>
      <c r="I21" s="4">
        <f t="shared" si="0"/>
        <v>0.3182353124999999</v>
      </c>
      <c r="J21" s="6">
        <v>25.5</v>
      </c>
      <c r="K21" s="7">
        <v>17</v>
      </c>
    </row>
    <row r="22" spans="1:11" ht="16.5" customHeight="1">
      <c r="A22" s="18"/>
      <c r="B22" s="19"/>
      <c r="C22" s="17" t="s">
        <v>29</v>
      </c>
      <c r="D22" s="17"/>
      <c r="E22" s="4">
        <v>0.6286000000000002</v>
      </c>
      <c r="F22" s="4">
        <f>(G22-0.0062-0.00196875-0.019)*1.1+0.0062+0.00196875+0.019</f>
        <v>0.9901431250000001</v>
      </c>
      <c r="G22" s="4">
        <v>0.9026000000000001</v>
      </c>
      <c r="H22" s="4">
        <v>0.3666</v>
      </c>
      <c r="I22" s="4">
        <f t="shared" si="0"/>
        <v>0.3156853125</v>
      </c>
      <c r="J22" s="6">
        <v>25.5</v>
      </c>
      <c r="K22" s="7">
        <v>17</v>
      </c>
    </row>
    <row r="23" spans="1:16" ht="16.5" customHeight="1">
      <c r="A23" s="18"/>
      <c r="B23" s="24" t="s">
        <v>31</v>
      </c>
      <c r="C23" s="20" t="s">
        <v>13</v>
      </c>
      <c r="D23" s="21"/>
      <c r="E23" s="4">
        <v>0.6768000000000001</v>
      </c>
      <c r="F23" s="4"/>
      <c r="G23" s="4">
        <v>1.0436000000000003</v>
      </c>
      <c r="H23" s="4">
        <v>0.39232200000000006</v>
      </c>
      <c r="I23" s="4">
        <f t="shared" si="0"/>
        <v>0.3375490125</v>
      </c>
      <c r="J23" s="4"/>
      <c r="K23" s="4"/>
      <c r="L23" s="8"/>
      <c r="N23" s="8"/>
      <c r="O23" s="8"/>
      <c r="P23" s="8"/>
    </row>
    <row r="24" spans="1:16" ht="16.5" customHeight="1">
      <c r="A24" s="18"/>
      <c r="B24" s="18"/>
      <c r="C24" s="17" t="s">
        <v>24</v>
      </c>
      <c r="D24" s="17"/>
      <c r="E24" s="4">
        <v>0.6586000000000001</v>
      </c>
      <c r="F24" s="4"/>
      <c r="G24" s="4">
        <v>0.9441000000000002</v>
      </c>
      <c r="H24" s="4">
        <v>0.3891000000000001</v>
      </c>
      <c r="I24" s="4">
        <f t="shared" si="0"/>
        <v>0.3348103125000001</v>
      </c>
      <c r="J24" s="4"/>
      <c r="K24" s="4"/>
      <c r="L24" s="8"/>
      <c r="N24" s="8"/>
      <c r="O24" s="8"/>
      <c r="P24" s="8"/>
    </row>
    <row r="25" spans="1:16" ht="16.5" customHeight="1">
      <c r="A25" s="18"/>
      <c r="B25" s="18"/>
      <c r="C25" s="17" t="s">
        <v>27</v>
      </c>
      <c r="D25" s="17"/>
      <c r="E25" s="4">
        <v>0.6042000000000001</v>
      </c>
      <c r="F25" s="4"/>
      <c r="G25" s="4">
        <v>0.8822000000000001</v>
      </c>
      <c r="H25" s="4">
        <v>0.3402</v>
      </c>
      <c r="I25" s="4">
        <f t="shared" si="0"/>
        <v>0.2932453125</v>
      </c>
      <c r="J25" s="4"/>
      <c r="K25" s="4"/>
      <c r="L25" s="8"/>
      <c r="N25" s="8"/>
      <c r="O25" s="8"/>
      <c r="P25" s="8"/>
    </row>
    <row r="26" spans="1:16" ht="16.5" customHeight="1">
      <c r="A26" s="18"/>
      <c r="B26" s="18"/>
      <c r="C26" s="17" t="s">
        <v>28</v>
      </c>
      <c r="D26" s="17"/>
      <c r="E26" s="4">
        <v>0.5749</v>
      </c>
      <c r="F26" s="4"/>
      <c r="G26" s="4">
        <v>0.8529</v>
      </c>
      <c r="H26" s="4">
        <v>0.3109</v>
      </c>
      <c r="I26" s="4">
        <f t="shared" si="0"/>
        <v>0.2683403125</v>
      </c>
      <c r="J26" s="4"/>
      <c r="K26" s="4"/>
      <c r="L26" s="8"/>
      <c r="N26" s="8"/>
      <c r="O26" s="8"/>
      <c r="P26" s="8"/>
    </row>
    <row r="27" spans="1:16" ht="16.5" customHeight="1">
      <c r="A27" s="19"/>
      <c r="B27" s="19"/>
      <c r="C27" s="17" t="s">
        <v>29</v>
      </c>
      <c r="D27" s="17"/>
      <c r="E27" s="4">
        <v>0.5691999999999999</v>
      </c>
      <c r="F27" s="4"/>
      <c r="G27" s="4">
        <v>0.8432000000000002</v>
      </c>
      <c r="H27" s="4">
        <v>0.30720000000000003</v>
      </c>
      <c r="I27" s="4">
        <f t="shared" si="0"/>
        <v>0.2651953125</v>
      </c>
      <c r="J27" s="4"/>
      <c r="K27" s="4"/>
      <c r="L27" s="8"/>
      <c r="N27" s="8"/>
      <c r="O27" s="8"/>
      <c r="P27" s="8"/>
    </row>
    <row r="28" spans="1:11" ht="227.25" customHeight="1">
      <c r="A28" s="22" t="s">
        <v>33</v>
      </c>
      <c r="B28" s="22"/>
      <c r="C28" s="22"/>
      <c r="D28" s="22"/>
      <c r="E28" s="23"/>
      <c r="F28" s="23"/>
      <c r="G28" s="23"/>
      <c r="H28" s="23"/>
      <c r="I28" s="23"/>
      <c r="J28" s="23"/>
      <c r="K28" s="23"/>
    </row>
  </sheetData>
  <sheetProtection/>
  <mergeCells count="31">
    <mergeCell ref="A28:K28"/>
    <mergeCell ref="B23:B27"/>
    <mergeCell ref="C23:D23"/>
    <mergeCell ref="C24:D24"/>
    <mergeCell ref="C25:D25"/>
    <mergeCell ref="C26:D26"/>
    <mergeCell ref="C27:D27"/>
    <mergeCell ref="A18:A27"/>
    <mergeCell ref="A15:B17"/>
    <mergeCell ref="C15:D15"/>
    <mergeCell ref="C16:D16"/>
    <mergeCell ref="C17:D17"/>
    <mergeCell ref="B19:B22"/>
    <mergeCell ref="C19:D19"/>
    <mergeCell ref="C20:D20"/>
    <mergeCell ref="C21:D21"/>
    <mergeCell ref="C22:D22"/>
    <mergeCell ref="C18:D18"/>
    <mergeCell ref="A5:A14"/>
    <mergeCell ref="B5:B10"/>
    <mergeCell ref="C5:C7"/>
    <mergeCell ref="C8:C10"/>
    <mergeCell ref="B11:B14"/>
    <mergeCell ref="C11:C12"/>
    <mergeCell ref="C13:C14"/>
    <mergeCell ref="A1:K1"/>
    <mergeCell ref="A2:K2"/>
    <mergeCell ref="A3:B4"/>
    <mergeCell ref="C3:D4"/>
    <mergeCell ref="E3:I3"/>
    <mergeCell ref="J3:K3"/>
  </mergeCells>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赵梦琳</cp:lastModifiedBy>
  <cp:lastPrinted>2020-09-04T03:14:33Z</cp:lastPrinted>
  <dcterms:created xsi:type="dcterms:W3CDTF">2017-07-01T09:49:57Z</dcterms:created>
  <dcterms:modified xsi:type="dcterms:W3CDTF">2021-04-09T03:11:32Z</dcterms:modified>
  <cp:category/>
  <cp:version/>
  <cp:contentType/>
  <cp:contentStatus/>
</cp:coreProperties>
</file>